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5330" activeTab="0"/>
  </bookViews>
  <sheets>
    <sheet name="Autokosten berechn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name</author>
  </authors>
  <commentList>
    <comment ref="A25" authorId="0">
      <text>
        <r>
          <rPr>
            <b/>
            <sz val="8"/>
            <rFont val="Tahoma"/>
            <family val="0"/>
          </rPr>
          <t>Bei einem Gebrauchtwagen tragen Sie hier den KM-Stand vom Kaufdatum ein.</t>
        </r>
      </text>
    </comment>
    <comment ref="A26" authorId="0">
      <text>
        <r>
          <rPr>
            <b/>
            <sz val="8"/>
            <rFont val="Tahoma"/>
            <family val="0"/>
          </rPr>
          <t>Hier sollte der Kilometerstand vom Verkaufstag bzw. heutigem Tag stehen.</t>
        </r>
      </text>
    </comment>
    <comment ref="A18" authorId="0">
      <text>
        <r>
          <rPr>
            <b/>
            <sz val="8"/>
            <rFont val="Tahoma"/>
            <family val="0"/>
          </rPr>
          <t>Tragen Sie hier sonstige Kosten (z.B. Tuningteile oder Mautgebühr etc.) ein.</t>
        </r>
      </text>
    </comment>
    <comment ref="A28" authorId="0">
      <text>
        <r>
          <rPr>
            <b/>
            <sz val="8"/>
            <rFont val="Tahoma"/>
            <family val="0"/>
          </rPr>
          <t>Geben Sie Ihren persönlichen Durchschnittspreis pro Liter an (Über die gesamte Laufzeit).</t>
        </r>
      </text>
    </comment>
    <comment ref="A27" authorId="0">
      <text>
        <r>
          <rPr>
            <b/>
            <sz val="8"/>
            <rFont val="Tahoma"/>
            <family val="0"/>
          </rPr>
          <t>Geben Sie hier den Durchschnittsverbrauch an.</t>
        </r>
      </text>
    </comment>
    <comment ref="A11" authorId="0">
      <text>
        <r>
          <rPr>
            <b/>
            <sz val="8"/>
            <rFont val="Tahoma"/>
            <family val="0"/>
          </rPr>
          <t>Haftpflicht, Kasko und beispielsweise ADAC.</t>
        </r>
      </text>
    </comment>
    <comment ref="A20" authorId="0">
      <text>
        <r>
          <rPr>
            <b/>
            <sz val="8"/>
            <rFont val="Tahoma"/>
            <family val="0"/>
          </rPr>
          <t>Heutiges Datum oder das Verkaufsdatum</t>
        </r>
      </text>
    </comment>
    <comment ref="D7" authorId="0">
      <text>
        <r>
          <rPr>
            <b/>
            <sz val="8"/>
            <rFont val="Tahoma"/>
            <family val="0"/>
          </rPr>
          <t>Gerundet</t>
        </r>
      </text>
    </comment>
    <comment ref="D9" authorId="0">
      <text>
        <r>
          <rPr>
            <b/>
            <sz val="8"/>
            <rFont val="Tahoma"/>
            <family val="0"/>
          </rPr>
          <t>Gerundet</t>
        </r>
      </text>
    </comment>
    <comment ref="A19" authorId="0">
      <text>
        <r>
          <rPr>
            <b/>
            <sz val="8"/>
            <rFont val="Tahoma"/>
            <family val="0"/>
          </rPr>
          <t>Aktueller Marktwert oder der Verkaufspreis.</t>
        </r>
      </text>
    </comment>
    <comment ref="A15" authorId="0">
      <text>
        <r>
          <rPr>
            <b/>
            <sz val="8"/>
            <rFont val="Tahoma"/>
            <family val="0"/>
          </rPr>
          <t>Parkgebühren und/oder Garagenmiete.</t>
        </r>
      </text>
    </comment>
  </commentList>
</comments>
</file>

<file path=xl/sharedStrings.xml><?xml version="1.0" encoding="utf-8"?>
<sst xmlns="http://schemas.openxmlformats.org/spreadsheetml/2006/main" count="30" uniqueCount="30">
  <si>
    <t>Kaufpreis vom Auto:</t>
  </si>
  <si>
    <t>End KM Stand:</t>
  </si>
  <si>
    <t>TÜV:</t>
  </si>
  <si>
    <t>Inspektion:</t>
  </si>
  <si>
    <t>Steuern:</t>
  </si>
  <si>
    <t>Sonstige Kosten:</t>
  </si>
  <si>
    <t>Verbrauch pro 100 KM:</t>
  </si>
  <si>
    <t>Durchschnittspreis / Liter:</t>
  </si>
  <si>
    <t>Reifen etc.:</t>
  </si>
  <si>
    <t>Versicherungen:</t>
  </si>
  <si>
    <t>Anfangs KM Stand:</t>
  </si>
  <si>
    <t>Kosten Gesamt:</t>
  </si>
  <si>
    <t>Tragen Sie in die gelben Felder Ihre Daten ein:</t>
  </si>
  <si>
    <t>Gesamte Spritkosten:</t>
  </si>
  <si>
    <t>Aktueller Marktwert Auto:</t>
  </si>
  <si>
    <t>Heutiges Datum</t>
  </si>
  <si>
    <t>Kaufdatum des Autos</t>
  </si>
  <si>
    <t>Gesamtkosten/KM:</t>
  </si>
  <si>
    <t>Spritkosten/KM:</t>
  </si>
  <si>
    <t>Parkgebühren:</t>
  </si>
  <si>
    <t>Monatliche Kosten (Ø)</t>
  </si>
  <si>
    <t>Gesamtkosten/100 KM:</t>
  </si>
  <si>
    <t>Pannenhilfe:</t>
  </si>
  <si>
    <t>Regelverstöße:</t>
  </si>
  <si>
    <t>Spritkosten Gesamt:</t>
  </si>
  <si>
    <t>Wirkliche Kosten für einen Kilometer Autofahrt</t>
  </si>
  <si>
    <t>Spritkosten</t>
  </si>
  <si>
    <t>www.anleitung24.com</t>
  </si>
  <si>
    <t>Reparaturen:</t>
  </si>
  <si>
    <t>Fahrzeugpflege: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</si>
</sst>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 KM&quot;"/>
    <numFmt numFmtId="165" formatCode="0.00&quot; L&quot;"/>
    <numFmt numFmtId="166" formatCode="[$-407]dddd\,\ d\.\ mmmm\ yyyy"/>
    <numFmt numFmtId="167" formatCode="#,##0.00\ &quot;€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44" fontId="0" fillId="2" borderId="1" xfId="17" applyFill="1" applyBorder="1" applyAlignment="1">
      <alignment/>
    </xf>
    <xf numFmtId="164" fontId="0" fillId="2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5" fillId="0" borderId="0" xfId="0" applyFont="1" applyAlignment="1">
      <alignment/>
    </xf>
    <xf numFmtId="44" fontId="0" fillId="0" borderId="1" xfId="17" applyFont="1" applyBorder="1" applyAlignment="1">
      <alignment/>
    </xf>
    <xf numFmtId="0" fontId="1" fillId="0" borderId="0" xfId="0" applyFont="1" applyBorder="1" applyAlignment="1">
      <alignment/>
    </xf>
    <xf numFmtId="44" fontId="5" fillId="0" borderId="1" xfId="17" applyFont="1" applyBorder="1" applyAlignment="1">
      <alignment/>
    </xf>
    <xf numFmtId="0" fontId="7" fillId="0" borderId="0" xfId="18" applyAlignment="1">
      <alignment/>
    </xf>
    <xf numFmtId="0" fontId="5" fillId="0" borderId="0" xfId="0" applyFont="1" applyAlignment="1">
      <alignment horizontal="left" vertical="top" wrapText="1"/>
    </xf>
    <xf numFmtId="14" fontId="0" fillId="2" borderId="1" xfId="17" applyNumberFormat="1" applyFill="1" applyBorder="1" applyAlignment="1">
      <alignment/>
    </xf>
    <xf numFmtId="44" fontId="0" fillId="0" borderId="1" xfId="17" applyFill="1" applyBorder="1" applyAlignment="1">
      <alignment/>
    </xf>
    <xf numFmtId="167" fontId="0" fillId="0" borderId="0" xfId="0" applyNumberFormat="1" applyAlignment="1">
      <alignment vertical="center" wrapText="1"/>
    </xf>
    <xf numFmtId="0" fontId="0" fillId="0" borderId="0" xfId="0" applyFill="1" applyAlignment="1">
      <alignment/>
    </xf>
    <xf numFmtId="44" fontId="0" fillId="0" borderId="0" xfId="17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Euro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leitung24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E15" sqref="E15"/>
    </sheetView>
  </sheetViews>
  <sheetFormatPr defaultColWidth="11.421875" defaultRowHeight="12.75"/>
  <cols>
    <col min="1" max="1" width="23.8515625" style="1" customWidth="1"/>
    <col min="2" max="2" width="14.28125" style="0" customWidth="1"/>
    <col min="3" max="3" width="4.8515625" style="0" customWidth="1"/>
    <col min="4" max="4" width="21.57421875" style="0" bestFit="1" customWidth="1"/>
    <col min="5" max="5" width="11.8515625" style="0" customWidth="1"/>
    <col min="6" max="6" width="12.00390625" style="0" customWidth="1"/>
  </cols>
  <sheetData>
    <row r="1" s="2" customFormat="1" ht="15.75">
      <c r="A1" s="4" t="s">
        <v>25</v>
      </c>
    </row>
    <row r="2" s="1" customFormat="1" ht="12.75"/>
    <row r="3" s="1" customFormat="1" ht="14.25" customHeight="1">
      <c r="A3" s="10" t="s">
        <v>12</v>
      </c>
    </row>
    <row r="4" ht="12.75"/>
    <row r="5" spans="1:5" ht="12.75">
      <c r="A5" s="5" t="s">
        <v>16</v>
      </c>
      <c r="B5" s="16">
        <v>39658</v>
      </c>
      <c r="D5" s="5" t="s">
        <v>11</v>
      </c>
      <c r="E5" s="11">
        <f>SUM(B7:B18)+(B6-B19)</f>
        <v>13445.94</v>
      </c>
    </row>
    <row r="6" spans="1:5" ht="12.75">
      <c r="A6" s="5" t="s">
        <v>0</v>
      </c>
      <c r="B6" s="7">
        <v>7500</v>
      </c>
      <c r="D6" s="5"/>
      <c r="E6" s="11"/>
    </row>
    <row r="7" spans="1:5" ht="12.75">
      <c r="A7" s="5" t="s">
        <v>2</v>
      </c>
      <c r="B7" s="7">
        <v>200</v>
      </c>
      <c r="D7" s="5" t="str">
        <f>D28</f>
        <v>Spritkosten/KM:</v>
      </c>
      <c r="E7" s="11">
        <f>E28</f>
        <v>0.12</v>
      </c>
    </row>
    <row r="8" spans="1:5" ht="12.75">
      <c r="A8" s="5" t="s">
        <v>3</v>
      </c>
      <c r="B8" s="7">
        <v>400</v>
      </c>
      <c r="C8" s="19"/>
      <c r="D8" s="5"/>
      <c r="E8" s="11"/>
    </row>
    <row r="9" spans="1:6" ht="12.75">
      <c r="A9" s="5" t="s">
        <v>28</v>
      </c>
      <c r="B9" s="7">
        <v>300</v>
      </c>
      <c r="C9" s="19"/>
      <c r="D9" s="5" t="s">
        <v>17</v>
      </c>
      <c r="E9" s="13">
        <f>ROUND(E5/(B26-B25),2)</f>
        <v>0.37</v>
      </c>
      <c r="F9" s="3"/>
    </row>
    <row r="10" spans="1:6" ht="12.75">
      <c r="A10" s="5" t="s">
        <v>8</v>
      </c>
      <c r="B10" s="7">
        <v>800</v>
      </c>
      <c r="C10" s="19"/>
      <c r="D10" s="5"/>
      <c r="E10" s="11"/>
      <c r="F10" s="3"/>
    </row>
    <row r="11" spans="1:6" ht="12.75" customHeight="1">
      <c r="A11" s="5" t="s">
        <v>9</v>
      </c>
      <c r="B11" s="7">
        <v>2835</v>
      </c>
      <c r="C11" s="19"/>
      <c r="D11" s="5" t="s">
        <v>21</v>
      </c>
      <c r="E11" s="13">
        <f>E9*100</f>
        <v>37</v>
      </c>
      <c r="F11" s="3"/>
    </row>
    <row r="12" spans="1:6" ht="12.75">
      <c r="A12" s="5" t="s">
        <v>4</v>
      </c>
      <c r="B12" s="7">
        <v>363</v>
      </c>
      <c r="C12" s="19"/>
      <c r="D12" s="5"/>
      <c r="E12" s="11"/>
      <c r="F12" s="3"/>
    </row>
    <row r="13" spans="1:6" ht="12.75">
      <c r="A13" s="5" t="s">
        <v>13</v>
      </c>
      <c r="B13" s="17">
        <f>E27</f>
        <v>4217.9400000000005</v>
      </c>
      <c r="C13" s="19"/>
      <c r="D13" s="5" t="s">
        <v>20</v>
      </c>
      <c r="E13" s="13">
        <f>E5/(B20-B5)*30</f>
        <v>364.0597472924188</v>
      </c>
      <c r="F13" s="3"/>
    </row>
    <row r="14" spans="1:6" ht="12.75">
      <c r="A14" s="5" t="s">
        <v>29</v>
      </c>
      <c r="B14" s="7">
        <v>100</v>
      </c>
      <c r="C14" s="19"/>
      <c r="E14" s="21"/>
      <c r="F14" s="3"/>
    </row>
    <row r="15" spans="1:6" ht="12.75">
      <c r="A15" s="5" t="s">
        <v>19</v>
      </c>
      <c r="B15" s="7">
        <v>180</v>
      </c>
      <c r="C15" s="19"/>
      <c r="D15" s="18"/>
      <c r="E15" s="18"/>
      <c r="F15" s="3"/>
    </row>
    <row r="16" spans="1:6" ht="12.75">
      <c r="A16" s="5" t="s">
        <v>23</v>
      </c>
      <c r="B16" s="7">
        <v>30</v>
      </c>
      <c r="C16" s="19"/>
      <c r="D16" s="18"/>
      <c r="E16" s="18"/>
      <c r="F16" s="3"/>
    </row>
    <row r="17" spans="1:6" ht="12.75">
      <c r="A17" s="5" t="s">
        <v>22</v>
      </c>
      <c r="B17" s="7">
        <v>20</v>
      </c>
      <c r="C17" s="19"/>
      <c r="D17" s="18"/>
      <c r="E17" s="18"/>
      <c r="F17" s="3"/>
    </row>
    <row r="18" spans="1:6" ht="12.75">
      <c r="A18" s="5" t="s">
        <v>5</v>
      </c>
      <c r="B18" s="7">
        <v>0</v>
      </c>
      <c r="C18" s="19"/>
      <c r="D18" s="18"/>
      <c r="E18" s="18"/>
      <c r="F18" s="3"/>
    </row>
    <row r="19" spans="1:6" ht="12.75">
      <c r="A19" s="5" t="s">
        <v>14</v>
      </c>
      <c r="B19" s="7">
        <v>3500</v>
      </c>
      <c r="C19" s="19"/>
      <c r="D19" s="18"/>
      <c r="E19" s="18"/>
      <c r="F19" s="3"/>
    </row>
    <row r="20" spans="1:6" ht="12.75">
      <c r="A20" s="5" t="s">
        <v>15</v>
      </c>
      <c r="B20" s="16">
        <f ca="1">TODAY()</f>
        <v>40766</v>
      </c>
      <c r="D20" s="18"/>
      <c r="E20" s="18"/>
      <c r="F20" s="3"/>
    </row>
    <row r="21" spans="4:5" ht="12.75">
      <c r="D21" s="18"/>
      <c r="E21" s="18"/>
    </row>
    <row r="22" spans="3:6" ht="15" customHeight="1">
      <c r="C22" s="15"/>
      <c r="D22" s="15"/>
      <c r="E22" s="15"/>
      <c r="F22" s="15"/>
    </row>
    <row r="23" ht="15.75">
      <c r="A23" s="4" t="s">
        <v>26</v>
      </c>
    </row>
    <row r="24" ht="12.75"/>
    <row r="25" spans="1:2" ht="12.75">
      <c r="A25" s="5" t="s">
        <v>10</v>
      </c>
      <c r="B25" s="8">
        <v>62500</v>
      </c>
    </row>
    <row r="26" spans="1:2" ht="12.75">
      <c r="A26" s="5" t="s">
        <v>1</v>
      </c>
      <c r="B26" s="8">
        <v>99000</v>
      </c>
    </row>
    <row r="27" spans="1:5" ht="12.75">
      <c r="A27" s="6" t="s">
        <v>6</v>
      </c>
      <c r="B27" s="9">
        <v>8.56</v>
      </c>
      <c r="D27" s="5" t="s">
        <v>24</v>
      </c>
      <c r="E27" s="11">
        <f>(B26-B25)/100*B27*B28</f>
        <v>4217.9400000000005</v>
      </c>
    </row>
    <row r="28" spans="1:5" ht="12.75">
      <c r="A28" s="6" t="s">
        <v>7</v>
      </c>
      <c r="B28" s="7">
        <v>1.35</v>
      </c>
      <c r="D28" s="5" t="s">
        <v>18</v>
      </c>
      <c r="E28" s="11">
        <f>ROUND(IF(OR(B13="",B13=0),B27/100*B28,B13/(B26-B25)),2)</f>
        <v>0.12</v>
      </c>
    </row>
    <row r="29" ht="12.75"/>
    <row r="30" spans="4:5" ht="12.75">
      <c r="D30" s="12"/>
      <c r="E30" s="20"/>
    </row>
    <row r="31" ht="12.75"/>
    <row r="32" ht="12.75">
      <c r="A32" s="14" t="s">
        <v>27</v>
      </c>
    </row>
  </sheetData>
  <sheetProtection password="96D8" sheet="1" objects="1" scenarios="1"/>
  <protectedRanges>
    <protectedRange sqref="A3:E3 B5:B20 B25:B28" name="Bereich1"/>
  </protectedRanges>
  <dataValidations count="2">
    <dataValidation type="custom" allowBlank="1" showInputMessage="1" showErrorMessage="1" errorTitle="Warnung:" error="Der Anfangskilometerstand muss niedriger sein, als der Endkilometerstand." sqref="B25">
      <formula1>B25&lt;B26</formula1>
    </dataValidation>
    <dataValidation type="custom" allowBlank="1" showInputMessage="1" showErrorMessage="1" errorTitle="Warnung:" error="Der Endkilometerstand muss höher sein, als der Anfangskilometerstand." sqref="B26">
      <formula1>B25&lt;B26</formula1>
    </dataValidation>
  </dataValidations>
  <hyperlinks>
    <hyperlink ref="A32" r:id="rId1" display="www.anleitung24.com"/>
  </hyperlinks>
  <printOptions/>
  <pageMargins left="0.75" right="0.75" top="1" bottom="0.16" header="0.4921259845" footer="0.16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-privat-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2011-08-11T12:46:23Z</cp:lastPrinted>
  <dcterms:created xsi:type="dcterms:W3CDTF">2011-07-21T18:11:44Z</dcterms:created>
  <dcterms:modified xsi:type="dcterms:W3CDTF">2011-08-11T12:49:35Z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